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ssu\Desktop\"/>
    </mc:Choice>
  </mc:AlternateContent>
  <xr:revisionPtr revIDLastSave="0" documentId="8_{886C1DE0-8F60-4E39-A155-1F8A8819AE7A}" xr6:coauthVersionLast="47" xr6:coauthVersionMax="47" xr10:uidLastSave="{00000000-0000-0000-0000-000000000000}"/>
  <bookViews>
    <workbookView xWindow="-120" yWindow="-120" windowWidth="29040" windowHeight="17790" xr2:uid="{B29641DC-C7F5-4F08-8D9F-B5ADEA88E8B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5" i="1"/>
  <c r="E45" i="1" s="1"/>
  <c r="C44" i="1"/>
  <c r="E44" i="1" s="1"/>
  <c r="C43" i="1"/>
  <c r="E43" i="1" s="1"/>
  <c r="C42" i="1"/>
  <c r="E42" i="1" s="1"/>
  <c r="E41" i="1"/>
  <c r="C41" i="1"/>
  <c r="C40" i="1"/>
  <c r="E40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E31" i="1"/>
  <c r="C31" i="1"/>
  <c r="C30" i="1"/>
  <c r="E30" i="1" s="1"/>
  <c r="C29" i="1"/>
  <c r="E29" i="1" s="1"/>
  <c r="C28" i="1"/>
  <c r="E28" i="1" s="1"/>
  <c r="C27" i="1"/>
  <c r="E27" i="1" s="1"/>
  <c r="C26" i="1"/>
  <c r="E26" i="1" s="1"/>
  <c r="C24" i="1"/>
  <c r="E24" i="1" s="1"/>
  <c r="C23" i="1"/>
  <c r="E23" i="1" s="1"/>
  <c r="E22" i="1"/>
  <c r="C22" i="1"/>
  <c r="C21" i="1"/>
  <c r="E21" i="1" s="1"/>
  <c r="C20" i="1"/>
  <c r="E20" i="1" s="1"/>
  <c r="C19" i="1"/>
  <c r="E19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0" i="1"/>
  <c r="E10" i="1" s="1"/>
  <c r="E9" i="1"/>
  <c r="C9" i="1"/>
  <c r="C8" i="1"/>
  <c r="E8" i="1" s="1"/>
  <c r="C7" i="1"/>
  <c r="E7" i="1" s="1"/>
  <c r="C6" i="1"/>
  <c r="E6" i="1" s="1"/>
  <c r="C5" i="1"/>
  <c r="E5" i="1" s="1"/>
  <c r="C3" i="1"/>
  <c r="E3" i="1" s="1"/>
  <c r="C2" i="1"/>
  <c r="E2" i="1" s="1"/>
</calcChain>
</file>

<file path=xl/sharedStrings.xml><?xml version="1.0" encoding="utf-8"?>
<sst xmlns="http://schemas.openxmlformats.org/spreadsheetml/2006/main" count="110" uniqueCount="60">
  <si>
    <t>Kód</t>
  </si>
  <si>
    <t>Popis</t>
  </si>
  <si>
    <t>Cena bez DPH</t>
  </si>
  <si>
    <t>MOC s DPH</t>
  </si>
  <si>
    <t>MOC EUR
s DPH</t>
  </si>
  <si>
    <t>Měrná jednotka</t>
  </si>
  <si>
    <t>EAN</t>
  </si>
  <si>
    <t>Kompatibilita podstavců/nožiček</t>
  </si>
  <si>
    <t>Rabatová skupina</t>
  </si>
  <si>
    <t>LUTON volně stojící vana 159x70x79,9 cm, bílá</t>
  </si>
  <si>
    <t>ks</t>
  </si>
  <si>
    <t>OXFORD volně stojící vana 160,7x65,3x65 cm, bílá</t>
  </si>
  <si>
    <t>p</t>
  </si>
  <si>
    <t>CHARLESTON</t>
  </si>
  <si>
    <t>CHARLESTON volně stojící vana 188x80x71cm, nohy chrom mat, bílá</t>
  </si>
  <si>
    <t>CHARLESTON volně stojící vana 188x80x71cm, nohy chrom mat, černá/bílá (RAL9005)</t>
  </si>
  <si>
    <t>CHARLESTON volně stojící vana 188x80x71cm, nohy bílé, bílá</t>
  </si>
  <si>
    <t>CHARLESTON volně stojící vana 188x80x71cm, nohy bílé, černá/bílá (RAL9005)</t>
  </si>
  <si>
    <t>CHARLESTON volně stojící vana 188x80x71cm, nohy bronz, bílá</t>
  </si>
  <si>
    <t>CHARLESTON volně stojící vana 188x80x71cm, nohy bronz, černá/bílá (RAL9005)</t>
  </si>
  <si>
    <t>FOXTROT</t>
  </si>
  <si>
    <t>FOXTROT volně stojící vana 170x75x64cm, nohy chrom mat, bílá</t>
  </si>
  <si>
    <t>FOXTROT volně stojící vana 170x75x64cm, nohy chrom mat, černá/bílá (RAL9005)</t>
  </si>
  <si>
    <t>FOXTROT volně stojící vana 170x75x64cm, nohy bílé, bílá</t>
  </si>
  <si>
    <t>FOXTROT volně stojící vana 170x75x64cm, nohy bílé, černá/bílá (RAL9005)</t>
  </si>
  <si>
    <t>FOXTROT volně stojící vana 170x75x64cm, nohy bronz, bílá</t>
  </si>
  <si>
    <t>FOXTROT volně stojící vana 170x75x64cm, nohy bronz, černá/bílá (RAL9005)</t>
  </si>
  <si>
    <t>RETRO</t>
  </si>
  <si>
    <t>RETRO volně stojící vana 168x76x71cm, nohy chrom mat, bílá</t>
  </si>
  <si>
    <t>RETRO volně stojící vana 168x76x71cm, nohy chrom mat, černá/bílá (RAL9005)</t>
  </si>
  <si>
    <t>RETRO volně stojící vana 168x76x71cm, nohy bílé, bílá</t>
  </si>
  <si>
    <t>RETRO volně stojící vana 168x76x71cm, nohy bílé, černá/bílá (RAL9005)</t>
  </si>
  <si>
    <t>RETRO volně stojící vana 168x76x71cm, nohy bronz, bílá</t>
  </si>
  <si>
    <t>RETRO volně stojící vana 168x76x71cm, nohy bronz, černá/bílá (RAL9005)</t>
  </si>
  <si>
    <t>RETRO volně stojící vana 158x76x71cm, nohy chrom mat, bílá</t>
  </si>
  <si>
    <t>RETRO volně stojící vana 158x76x71cm, nohy chrom mat, černá/bílá (RAL9005)</t>
  </si>
  <si>
    <t>RETRO volně stojící vana 158x76x71cm, nohy bílé, bílá</t>
  </si>
  <si>
    <t>RETRO volně stojící vana 158x76x71cm, nohy bílé, černá/bílá (RAL9005)</t>
  </si>
  <si>
    <t>RETRO volně stojící vana 158x76x71cm, nohy bronz, bílá</t>
  </si>
  <si>
    <t>RETRO volně stojící vana 158x76x71cm, nohy bronz, černá/bílá (RAL9005)</t>
  </si>
  <si>
    <t>RETRO volně stojící vana 147x70x68cm, nohy chrom mat, bílá</t>
  </si>
  <si>
    <t>RETRO volně stojící vana 147x70x68cm, nohy chrom mat, černá/bílá (RAL9005)</t>
  </si>
  <si>
    <t>RETRO volně stojící vana 147x70x68cm, nohy bílé, bílá</t>
  </si>
  <si>
    <t>RETRO volně stojící vana 147x70x68cm, nohy bílé, černá/bílá (RAL9005)</t>
  </si>
  <si>
    <t>RETRO volně stojící vana 147x70x68cm, nohy bronz, bílá</t>
  </si>
  <si>
    <t>RETRO volně stojící vana 147x70x68cm, nohy bronz, černá/bílá (RAL9005)</t>
  </si>
  <si>
    <t>REGATA</t>
  </si>
  <si>
    <t>REGATA volně stojící vana 175x85x61cm, nohy chrom mat, bílá</t>
  </si>
  <si>
    <t>REGATA volně stojící vana 175x85x61cm, nohy chrom mat, černá/bílá (RAL9005)</t>
  </si>
  <si>
    <t>REGATA volně stojící vana 175x85x61cm, nohy bílé, bílá</t>
  </si>
  <si>
    <t>REGATA volně stojící vana 175x85x61cm, nohy bílé, černá/bílá (RAL9005)</t>
  </si>
  <si>
    <t>REGATA volně stojící vana 175x85x61cm, nohy bronz, bílá</t>
  </si>
  <si>
    <t>REGATA volně stojící vana 175x85x61cm, nohy bronz, černá/bílá (RAL9005)</t>
  </si>
  <si>
    <t>BRIXTON</t>
  </si>
  <si>
    <t>BRIXTON volně stojící vana 174x83x66 cm, nohy chrom mat, bílá</t>
  </si>
  <si>
    <t>BRIXTON volně stojící vana 174x83x66 cm, nohy chrom mat, černá/bílá</t>
  </si>
  <si>
    <t>BRIXTON volně stojící vana 174x83x66cm, nohy bílé, bílá</t>
  </si>
  <si>
    <t>BRIXTON volně stojící vana 174x83x66cm, nohy bílé, černá/bílá</t>
  </si>
  <si>
    <t>BRIXTON volně stojící vana 174x83x66cm, nohy bronz, bílá</t>
  </si>
  <si>
    <t>BRIXTON volně stojící vana 174x83x66cm, nohy bronz, černá/bílá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</si>
</sst>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6">
    <xf numFmtId="0" fontId="0" fillId="0" borderId="0" xfId="0"/>
    <xf numFmtId="49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 textRotation="90"/>
    </xf>
    <xf numFmtId="164" fontId="2" fillId="3" borderId="1" xfId="1" applyNumberFormat="1" applyFont="1" applyFill="1" applyBorder="1" applyAlignment="1">
      <alignment vertical="center" textRotation="90"/>
    </xf>
    <xf numFmtId="165" fontId="4" fillId="2" borderId="1" xfId="1" applyNumberFormat="1" applyFont="1" applyFill="1" applyBorder="1" applyAlignment="1">
      <alignment horizontal="center" vertical="center" textRotation="90" wrapText="1"/>
    </xf>
    <xf numFmtId="2" fontId="2" fillId="2" borderId="1" xfId="1" applyNumberFormat="1" applyFont="1" applyFill="1" applyBorder="1" applyAlignment="1">
      <alignment horizontal="center" vertical="center" textRotation="90" wrapText="1"/>
    </xf>
    <xf numFmtId="1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164" fontId="1" fillId="4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4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left" vertical="center"/>
    </xf>
    <xf numFmtId="1" fontId="2" fillId="5" borderId="1" xfId="2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left" vertical="center"/>
    </xf>
    <xf numFmtId="1" fontId="2" fillId="5" borderId="3" xfId="2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1" fontId="7" fillId="4" borderId="4" xfId="0" applyNumberFormat="1" applyFont="1" applyFill="1" applyBorder="1" applyAlignment="1">
      <alignment horizontal="left" vertical="center"/>
    </xf>
    <xf numFmtId="1" fontId="2" fillId="5" borderId="4" xfId="2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</cellXfs>
  <cellStyles count="3">
    <cellStyle name="Normální" xfId="0" builtinId="0"/>
    <cellStyle name="normální_A ceník 2005 dopisuj dodatky" xfId="2" xr:uid="{69764827-D7F6-4514-97F8-6B78B38C0457}"/>
    <cellStyle name="normální_List1" xfId="1" xr:uid="{9ED476A0-894D-4688-B458-40DF9B7DB9C5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0CA0-37C0-499F-96F5-C760A10A2A44}">
  <dimension ref="A1:I52"/>
  <sheetViews>
    <sheetView tabSelected="1" topLeftCell="A18" workbookViewId="0">
      <selection activeCell="D31" sqref="D31"/>
    </sheetView>
  </sheetViews>
  <sheetFormatPr defaultRowHeight="15" x14ac:dyDescent="0.25"/>
  <cols>
    <col min="1" max="1" width="15.140625" customWidth="1"/>
    <col min="2" max="2" width="96.5703125" customWidth="1"/>
    <col min="3" max="3" width="19.140625" customWidth="1"/>
    <col min="4" max="4" width="21.85546875" customWidth="1"/>
    <col min="5" max="5" width="20.28515625" customWidth="1"/>
    <col min="7" max="7" width="15.85546875" customWidth="1"/>
    <col min="8" max="8" width="17.7109375" customWidth="1"/>
  </cols>
  <sheetData>
    <row r="1" spans="1:9" ht="7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</row>
    <row r="2" spans="1:9" x14ac:dyDescent="0.25">
      <c r="A2" s="9">
        <v>93867</v>
      </c>
      <c r="B2" s="10" t="s">
        <v>9</v>
      </c>
      <c r="C2" s="11">
        <f t="shared" ref="C2:C3" si="0">D2/1.21</f>
        <v>33710.74380165289</v>
      </c>
      <c r="D2" s="12">
        <v>40790</v>
      </c>
      <c r="E2" s="13">
        <f t="shared" ref="E2:E3" si="1">IF((C2*((21/100)+1))/24.5&lt;1.3,ROUND(((C2*((21/100)+1))/24.5),2),IF((C2*((21/100)+1))/24.5&lt;21.74,ROUND(((C2*((21/100)+1))/24.5),1),IF((C2*((21/100)+1))/24.5&lt;43.48,MROUND(((C2*((21/100)+1))/24.5),0.5),IF(VALUE(RIGHT(ROUND(((C2*((21/100)+1))/24.5),0),1))=1,ROUND(((C2*((21/100)+1))/24.5),0)-2,IF(VALUE(RIGHT(ROUND(((C2*((21/100)+1))/24.5),0),1))=2,ROUND(((C2*((21/100)+1))/24.5),0)-3,IF(VALUE(RIGHT(ROUND(((C2*((21/100)+1))/24.5),0),1))=3,ROUND(((C2*((21/100)+1))/24.5),0)+2,IF(VALUE(RIGHT(ROUND(((C2*((21/100)+1))/24.5),0),1))=4,ROUND(((C2*((21/100)+1))/24.5),0)+1,IF(VALUE(RIGHT(ROUND(((C2*((21/100)+1))/24.5),0),1))=5,ROUND(((C2*((21/100)+1))/24.5),0),IF(VALUE(RIGHT(ROUND(((C2*((21/100)+1))/24.5),0),1))=6,ROUND(((C2*((21/100)+1))/24.5),0)-1,IF(VALUE(RIGHT(ROUND(((C2*((21/100)+1))/24.5),0),1))=7,ROUND(((C2*((21/100)+1))/24.5),0)+1,IF(VALUE(RIGHT(ROUND(((C2*((21/100)+1))/24.5),0),1))=8,ROUND(((C2*((21/100)+1))/24.5),0),IF(VALUE(RIGHT(ROUND(((C2*((21/100)+1))/24.5),0),1))=9,ROUND(((C2*((21/100)+1))/24.5),0),ROUND(((C2*((21/100)+1))/24.5),0)-1))))))))))))</f>
        <v>1665</v>
      </c>
      <c r="F2" s="14" t="s">
        <v>10</v>
      </c>
      <c r="G2" s="15"/>
      <c r="H2" s="14"/>
      <c r="I2" s="16">
        <v>2</v>
      </c>
    </row>
    <row r="3" spans="1:9" x14ac:dyDescent="0.25">
      <c r="A3" s="9">
        <v>94151</v>
      </c>
      <c r="B3" s="10" t="s">
        <v>11</v>
      </c>
      <c r="C3" s="11">
        <f t="shared" si="0"/>
        <v>31818.18181818182</v>
      </c>
      <c r="D3" s="12">
        <v>38500</v>
      </c>
      <c r="E3" s="13">
        <f t="shared" si="1"/>
        <v>1569</v>
      </c>
      <c r="F3" s="14" t="s">
        <v>10</v>
      </c>
      <c r="G3" s="15"/>
      <c r="H3" s="14"/>
      <c r="I3" s="16">
        <v>2</v>
      </c>
    </row>
    <row r="4" spans="1:9" x14ac:dyDescent="0.25">
      <c r="A4" s="21" t="s">
        <v>12</v>
      </c>
      <c r="B4" s="22" t="s">
        <v>13</v>
      </c>
      <c r="C4" s="17"/>
      <c r="D4" s="18"/>
      <c r="E4" s="13"/>
      <c r="F4" s="14"/>
      <c r="G4" s="15"/>
      <c r="H4" s="14"/>
      <c r="I4" s="16"/>
    </row>
    <row r="5" spans="1:9" x14ac:dyDescent="0.25">
      <c r="A5" s="19">
        <v>38122</v>
      </c>
      <c r="B5" s="20" t="s">
        <v>14</v>
      </c>
      <c r="C5" s="17">
        <f>D5/1.21</f>
        <v>45115.702479338841</v>
      </c>
      <c r="D5" s="12">
        <v>54590</v>
      </c>
      <c r="E5" s="13">
        <f t="shared" ref="E5:E10" si="2">IF((C5*((21/100)+1))/24.5&lt;1.3,ROUND(((C5*((21/100)+1))/24.5),2),IF((C5*((21/100)+1))/24.5&lt;21.74,ROUND(((C5*((21/100)+1))/24.5),1),IF((C5*((21/100)+1))/24.5&lt;43.48,MROUND(((C5*((21/100)+1))/24.5),0.5),IF(VALUE(RIGHT(ROUND(((C5*((21/100)+1))/24.5),0),1))=1,ROUND(((C5*((21/100)+1))/24.5),0)-2,IF(VALUE(RIGHT(ROUND(((C5*((21/100)+1))/24.5),0),1))=2,ROUND(((C5*((21/100)+1))/24.5),0)-3,IF(VALUE(RIGHT(ROUND(((C5*((21/100)+1))/24.5),0),1))=3,ROUND(((C5*((21/100)+1))/24.5),0)+2,IF(VALUE(RIGHT(ROUND(((C5*((21/100)+1))/24.5),0),1))=4,ROUND(((C5*((21/100)+1))/24.5),0)+1,IF(VALUE(RIGHT(ROUND(((C5*((21/100)+1))/24.5),0),1))=5,ROUND(((C5*((21/100)+1))/24.5),0),IF(VALUE(RIGHT(ROUND(((C5*((21/100)+1))/24.5),0),1))=6,ROUND(((C5*((21/100)+1))/24.5),0)-1,IF(VALUE(RIGHT(ROUND(((C5*((21/100)+1))/24.5),0),1))=7,ROUND(((C5*((21/100)+1))/24.5),0)+1,IF(VALUE(RIGHT(ROUND(((C5*((21/100)+1))/24.5),0),1))=8,ROUND(((C5*((21/100)+1))/24.5),0),IF(VALUE(RIGHT(ROUND(((C5*((21/100)+1))/24.5),0),1))=9,ROUND(((C5*((21/100)+1))/24.5),0),ROUND(((C5*((21/100)+1))/24.5),0)-1))))))))))))</f>
        <v>2228</v>
      </c>
      <c r="F5" s="14" t="s">
        <v>10</v>
      </c>
      <c r="G5" s="15">
        <v>8590729039587</v>
      </c>
      <c r="H5" s="14"/>
      <c r="I5" s="16">
        <v>2</v>
      </c>
    </row>
    <row r="6" spans="1:9" x14ac:dyDescent="0.25">
      <c r="A6" s="19">
        <v>72958</v>
      </c>
      <c r="B6" s="20" t="s">
        <v>15</v>
      </c>
      <c r="C6" s="17">
        <f t="shared" ref="C6:C10" si="3">D6/1.21</f>
        <v>57842.975206611569</v>
      </c>
      <c r="D6" s="12">
        <v>69990</v>
      </c>
      <c r="E6" s="13">
        <f t="shared" si="2"/>
        <v>2858</v>
      </c>
      <c r="F6" s="14" t="s">
        <v>10</v>
      </c>
      <c r="G6" s="15">
        <v>8590729081111</v>
      </c>
      <c r="H6" s="14"/>
      <c r="I6" s="16">
        <v>2</v>
      </c>
    </row>
    <row r="7" spans="1:9" x14ac:dyDescent="0.25">
      <c r="A7" s="19">
        <v>38112</v>
      </c>
      <c r="B7" s="20" t="s">
        <v>16</v>
      </c>
      <c r="C7" s="17">
        <f t="shared" si="3"/>
        <v>45115.702479338841</v>
      </c>
      <c r="D7" s="12">
        <v>54590</v>
      </c>
      <c r="E7" s="13">
        <f t="shared" si="2"/>
        <v>2228</v>
      </c>
      <c r="F7" s="14" t="s">
        <v>10</v>
      </c>
      <c r="G7" s="15">
        <v>8590729039594</v>
      </c>
      <c r="H7" s="14"/>
      <c r="I7" s="16">
        <v>2</v>
      </c>
    </row>
    <row r="8" spans="1:9" x14ac:dyDescent="0.25">
      <c r="A8" s="19">
        <v>72959</v>
      </c>
      <c r="B8" s="20" t="s">
        <v>17</v>
      </c>
      <c r="C8" s="17">
        <f t="shared" si="3"/>
        <v>57842.975206611569</v>
      </c>
      <c r="D8" s="12">
        <v>69990</v>
      </c>
      <c r="E8" s="13">
        <f t="shared" si="2"/>
        <v>2858</v>
      </c>
      <c r="F8" s="14" t="s">
        <v>10</v>
      </c>
      <c r="G8" s="15">
        <v>8590729081128</v>
      </c>
      <c r="H8" s="14"/>
      <c r="I8" s="16">
        <v>2</v>
      </c>
    </row>
    <row r="9" spans="1:9" x14ac:dyDescent="0.25">
      <c r="A9" s="19">
        <v>38132</v>
      </c>
      <c r="B9" s="20" t="s">
        <v>18</v>
      </c>
      <c r="C9" s="17">
        <f t="shared" si="3"/>
        <v>45115.702479338841</v>
      </c>
      <c r="D9" s="12">
        <v>54590</v>
      </c>
      <c r="E9" s="13">
        <f t="shared" si="2"/>
        <v>2228</v>
      </c>
      <c r="F9" s="14" t="s">
        <v>10</v>
      </c>
      <c r="G9" s="15">
        <v>8590729039600</v>
      </c>
      <c r="H9" s="14"/>
      <c r="I9" s="16">
        <v>2</v>
      </c>
    </row>
    <row r="10" spans="1:9" x14ac:dyDescent="0.25">
      <c r="A10" s="19">
        <v>72960</v>
      </c>
      <c r="B10" s="20" t="s">
        <v>19</v>
      </c>
      <c r="C10" s="17">
        <f t="shared" si="3"/>
        <v>57842.975206611569</v>
      </c>
      <c r="D10" s="12">
        <v>69990</v>
      </c>
      <c r="E10" s="13">
        <f t="shared" si="2"/>
        <v>2858</v>
      </c>
      <c r="F10" s="14" t="s">
        <v>10</v>
      </c>
      <c r="G10" s="15">
        <v>8590729081135</v>
      </c>
      <c r="H10" s="14"/>
      <c r="I10" s="16">
        <v>2</v>
      </c>
    </row>
    <row r="11" spans="1:9" x14ac:dyDescent="0.25">
      <c r="A11" s="21" t="s">
        <v>12</v>
      </c>
      <c r="B11" s="22" t="s">
        <v>20</v>
      </c>
      <c r="C11" s="17"/>
      <c r="D11" s="18"/>
      <c r="E11" s="13"/>
      <c r="F11" s="14"/>
      <c r="G11" s="15"/>
      <c r="H11" s="14"/>
      <c r="I11" s="16"/>
    </row>
    <row r="12" spans="1:9" x14ac:dyDescent="0.25">
      <c r="A12" s="19">
        <v>68122</v>
      </c>
      <c r="B12" s="20" t="s">
        <v>21</v>
      </c>
      <c r="C12" s="17">
        <f>D12/1.21</f>
        <v>46520.661157024791</v>
      </c>
      <c r="D12" s="12">
        <v>56290</v>
      </c>
      <c r="E12" s="13">
        <f t="shared" ref="E12:E17" si="4">IF((C12*((21/100)+1))/24.5&lt;1.3,ROUND(((C12*((21/100)+1))/24.5),2),IF((C12*((21/100)+1))/24.5&lt;21.74,ROUND(((C12*((21/100)+1))/24.5),1),IF((C12*((21/100)+1))/24.5&lt;43.48,MROUND(((C12*((21/100)+1))/24.5),0.5),IF(VALUE(RIGHT(ROUND(((C12*((21/100)+1))/24.5),0),1))=1,ROUND(((C12*((21/100)+1))/24.5),0)-2,IF(VALUE(RIGHT(ROUND(((C12*((21/100)+1))/24.5),0),1))=2,ROUND(((C12*((21/100)+1))/24.5),0)-3,IF(VALUE(RIGHT(ROUND(((C12*((21/100)+1))/24.5),0),1))=3,ROUND(((C12*((21/100)+1))/24.5),0)+2,IF(VALUE(RIGHT(ROUND(((C12*((21/100)+1))/24.5),0),1))=4,ROUND(((C12*((21/100)+1))/24.5),0)+1,IF(VALUE(RIGHT(ROUND(((C12*((21/100)+1))/24.5),0),1))=5,ROUND(((C12*((21/100)+1))/24.5),0),IF(VALUE(RIGHT(ROUND(((C12*((21/100)+1))/24.5),0),1))=6,ROUND(((C12*((21/100)+1))/24.5),0)-1,IF(VALUE(RIGHT(ROUND(((C12*((21/100)+1))/24.5),0),1))=7,ROUND(((C12*((21/100)+1))/24.5),0)+1,IF(VALUE(RIGHT(ROUND(((C12*((21/100)+1))/24.5),0),1))=8,ROUND(((C12*((21/100)+1))/24.5),0),IF(VALUE(RIGHT(ROUND(((C12*((21/100)+1))/24.5),0),1))=9,ROUND(((C12*((21/100)+1))/24.5),0),ROUND(((C12*((21/100)+1))/24.5),0)-1))))))))))))</f>
        <v>2298</v>
      </c>
      <c r="F12" s="14" t="s">
        <v>10</v>
      </c>
      <c r="G12" s="15">
        <v>8590729039617</v>
      </c>
      <c r="H12" s="14"/>
      <c r="I12" s="16">
        <v>2</v>
      </c>
    </row>
    <row r="13" spans="1:9" x14ac:dyDescent="0.25">
      <c r="A13" s="19">
        <v>72961</v>
      </c>
      <c r="B13" s="20" t="s">
        <v>22</v>
      </c>
      <c r="C13" s="17">
        <f t="shared" ref="C13:C17" si="5">D13/1.21</f>
        <v>60537.190082644629</v>
      </c>
      <c r="D13" s="12">
        <v>73250</v>
      </c>
      <c r="E13" s="13">
        <f t="shared" si="4"/>
        <v>2989</v>
      </c>
      <c r="F13" s="14" t="s">
        <v>10</v>
      </c>
      <c r="G13" s="15">
        <v>8590729081142</v>
      </c>
      <c r="H13" s="14"/>
      <c r="I13" s="16">
        <v>2</v>
      </c>
    </row>
    <row r="14" spans="1:9" x14ac:dyDescent="0.25">
      <c r="A14" s="19">
        <v>68112</v>
      </c>
      <c r="B14" s="20" t="s">
        <v>23</v>
      </c>
      <c r="C14" s="17">
        <f t="shared" si="5"/>
        <v>46520.661157024791</v>
      </c>
      <c r="D14" s="12">
        <v>56290</v>
      </c>
      <c r="E14" s="13">
        <f t="shared" si="4"/>
        <v>2298</v>
      </c>
      <c r="F14" s="14" t="s">
        <v>10</v>
      </c>
      <c r="G14" s="15">
        <v>8590729039624</v>
      </c>
      <c r="H14" s="14"/>
      <c r="I14" s="16">
        <v>2</v>
      </c>
    </row>
    <row r="15" spans="1:9" x14ac:dyDescent="0.25">
      <c r="A15" s="19">
        <v>72962</v>
      </c>
      <c r="B15" s="20" t="s">
        <v>24</v>
      </c>
      <c r="C15" s="17">
        <f t="shared" si="5"/>
        <v>60537.190082644629</v>
      </c>
      <c r="D15" s="12">
        <v>73250</v>
      </c>
      <c r="E15" s="13">
        <f t="shared" si="4"/>
        <v>2989</v>
      </c>
      <c r="F15" s="14" t="s">
        <v>10</v>
      </c>
      <c r="G15" s="15">
        <v>8590729081159</v>
      </c>
      <c r="H15" s="14"/>
      <c r="I15" s="16">
        <v>2</v>
      </c>
    </row>
    <row r="16" spans="1:9" x14ac:dyDescent="0.25">
      <c r="A16" s="19">
        <v>68132</v>
      </c>
      <c r="B16" s="20" t="s">
        <v>25</v>
      </c>
      <c r="C16" s="17">
        <f t="shared" si="5"/>
        <v>46520.661157024791</v>
      </c>
      <c r="D16" s="12">
        <v>56290</v>
      </c>
      <c r="E16" s="13">
        <f t="shared" si="4"/>
        <v>2298</v>
      </c>
      <c r="F16" s="14" t="s">
        <v>10</v>
      </c>
      <c r="G16" s="15">
        <v>8590729039631</v>
      </c>
      <c r="H16" s="14"/>
      <c r="I16" s="16">
        <v>2</v>
      </c>
    </row>
    <row r="17" spans="1:9" x14ac:dyDescent="0.25">
      <c r="A17" s="19">
        <v>72963</v>
      </c>
      <c r="B17" s="20" t="s">
        <v>26</v>
      </c>
      <c r="C17" s="17">
        <f t="shared" si="5"/>
        <v>60537.190082644629</v>
      </c>
      <c r="D17" s="12">
        <v>73250</v>
      </c>
      <c r="E17" s="13">
        <f t="shared" si="4"/>
        <v>2989</v>
      </c>
      <c r="F17" s="14" t="s">
        <v>10</v>
      </c>
      <c r="G17" s="15">
        <v>8590729081166</v>
      </c>
      <c r="H17" s="14"/>
      <c r="I17" s="16">
        <v>2</v>
      </c>
    </row>
    <row r="18" spans="1:9" x14ac:dyDescent="0.25">
      <c r="A18" s="21" t="s">
        <v>12</v>
      </c>
      <c r="B18" s="22" t="s">
        <v>27</v>
      </c>
      <c r="C18" s="17"/>
      <c r="D18" s="18"/>
      <c r="E18" s="13"/>
      <c r="F18" s="14"/>
      <c r="G18" s="15"/>
      <c r="H18" s="14"/>
      <c r="I18" s="16"/>
    </row>
    <row r="19" spans="1:9" x14ac:dyDescent="0.25">
      <c r="A19" s="19">
        <v>42122</v>
      </c>
      <c r="B19" s="20" t="s">
        <v>28</v>
      </c>
      <c r="C19" s="17">
        <f>D19/1.21</f>
        <v>37975.206611570247</v>
      </c>
      <c r="D19" s="12">
        <v>45950</v>
      </c>
      <c r="E19" s="13">
        <f t="shared" ref="E19:E24" si="6">IF((C19*((21/100)+1))/24.5&lt;1.3,ROUND(((C19*((21/100)+1))/24.5),2),IF((C19*((21/100)+1))/24.5&lt;21.74,ROUND(((C19*((21/100)+1))/24.5),1),IF((C19*((21/100)+1))/24.5&lt;43.48,MROUND(((C19*((21/100)+1))/24.5),0.5),IF(VALUE(RIGHT(ROUND(((C19*((21/100)+1))/24.5),0),1))=1,ROUND(((C19*((21/100)+1))/24.5),0)-2,IF(VALUE(RIGHT(ROUND(((C19*((21/100)+1))/24.5),0),1))=2,ROUND(((C19*((21/100)+1))/24.5),0)-3,IF(VALUE(RIGHT(ROUND(((C19*((21/100)+1))/24.5),0),1))=3,ROUND(((C19*((21/100)+1))/24.5),0)+2,IF(VALUE(RIGHT(ROUND(((C19*((21/100)+1))/24.5),0),1))=4,ROUND(((C19*((21/100)+1))/24.5),0)+1,IF(VALUE(RIGHT(ROUND(((C19*((21/100)+1))/24.5),0),1))=5,ROUND(((C19*((21/100)+1))/24.5),0),IF(VALUE(RIGHT(ROUND(((C19*((21/100)+1))/24.5),0),1))=6,ROUND(((C19*((21/100)+1))/24.5),0)-1,IF(VALUE(RIGHT(ROUND(((C19*((21/100)+1))/24.5),0),1))=7,ROUND(((C19*((21/100)+1))/24.5),0)+1,IF(VALUE(RIGHT(ROUND(((C19*((21/100)+1))/24.5),0),1))=8,ROUND(((C19*((21/100)+1))/24.5),0),IF(VALUE(RIGHT(ROUND(((C19*((21/100)+1))/24.5),0),1))=9,ROUND(((C19*((21/100)+1))/24.5),0),ROUND(((C19*((21/100)+1))/24.5),0)-1))))))))))))</f>
        <v>1875</v>
      </c>
      <c r="F19" s="14" t="s">
        <v>10</v>
      </c>
      <c r="G19" s="15">
        <v>8590729039525</v>
      </c>
      <c r="H19" s="14"/>
      <c r="I19" s="16">
        <v>2</v>
      </c>
    </row>
    <row r="20" spans="1:9" x14ac:dyDescent="0.25">
      <c r="A20" s="19">
        <v>72967</v>
      </c>
      <c r="B20" s="20" t="s">
        <v>29</v>
      </c>
      <c r="C20" s="17">
        <f t="shared" ref="C20:C24" si="7">D20/1.21</f>
        <v>49413.223140495866</v>
      </c>
      <c r="D20" s="12">
        <v>59790</v>
      </c>
      <c r="E20" s="13">
        <f t="shared" si="6"/>
        <v>2439</v>
      </c>
      <c r="F20" s="14" t="s">
        <v>10</v>
      </c>
      <c r="G20" s="15">
        <v>8590729081203</v>
      </c>
      <c r="H20" s="14"/>
      <c r="I20" s="16">
        <v>2</v>
      </c>
    </row>
    <row r="21" spans="1:9" x14ac:dyDescent="0.25">
      <c r="A21" s="19">
        <v>42112</v>
      </c>
      <c r="B21" s="20" t="s">
        <v>30</v>
      </c>
      <c r="C21" s="17">
        <f t="shared" si="7"/>
        <v>37975.206611570247</v>
      </c>
      <c r="D21" s="12">
        <v>45950</v>
      </c>
      <c r="E21" s="13">
        <f t="shared" si="6"/>
        <v>1875</v>
      </c>
      <c r="F21" s="14" t="s">
        <v>10</v>
      </c>
      <c r="G21" s="15">
        <v>8590729039532</v>
      </c>
      <c r="H21" s="14"/>
      <c r="I21" s="16">
        <v>2</v>
      </c>
    </row>
    <row r="22" spans="1:9" x14ac:dyDescent="0.25">
      <c r="A22" s="19">
        <v>72968</v>
      </c>
      <c r="B22" s="20" t="s">
        <v>31</v>
      </c>
      <c r="C22" s="17">
        <f t="shared" si="7"/>
        <v>49413.223140495866</v>
      </c>
      <c r="D22" s="12">
        <v>59790</v>
      </c>
      <c r="E22" s="13">
        <f t="shared" si="6"/>
        <v>2439</v>
      </c>
      <c r="F22" s="14" t="s">
        <v>10</v>
      </c>
      <c r="G22" s="15">
        <v>8590729081210</v>
      </c>
      <c r="H22" s="14"/>
      <c r="I22" s="16">
        <v>2</v>
      </c>
    </row>
    <row r="23" spans="1:9" x14ac:dyDescent="0.25">
      <c r="A23" s="19">
        <v>42132</v>
      </c>
      <c r="B23" s="20" t="s">
        <v>32</v>
      </c>
      <c r="C23" s="17">
        <f t="shared" si="7"/>
        <v>37975.206611570247</v>
      </c>
      <c r="D23" s="12">
        <v>45950</v>
      </c>
      <c r="E23" s="13">
        <f t="shared" si="6"/>
        <v>1875</v>
      </c>
      <c r="F23" s="14" t="s">
        <v>10</v>
      </c>
      <c r="G23" s="15">
        <v>8590729039549</v>
      </c>
      <c r="H23" s="14"/>
      <c r="I23" s="16">
        <v>2</v>
      </c>
    </row>
    <row r="24" spans="1:9" x14ac:dyDescent="0.25">
      <c r="A24" s="19">
        <v>72969</v>
      </c>
      <c r="B24" s="20" t="s">
        <v>33</v>
      </c>
      <c r="C24" s="17">
        <f t="shared" si="7"/>
        <v>49413.223140495866</v>
      </c>
      <c r="D24" s="12">
        <v>59790</v>
      </c>
      <c r="E24" s="13">
        <f t="shared" si="6"/>
        <v>2439</v>
      </c>
      <c r="F24" s="14" t="s">
        <v>10</v>
      </c>
      <c r="G24" s="15">
        <v>8590729081227</v>
      </c>
      <c r="H24" s="14"/>
      <c r="I24" s="16">
        <v>2</v>
      </c>
    </row>
    <row r="25" spans="1:9" x14ac:dyDescent="0.25">
      <c r="A25" s="21" t="s">
        <v>12</v>
      </c>
      <c r="B25" s="22" t="s">
        <v>27</v>
      </c>
      <c r="C25" s="17"/>
      <c r="D25" s="18"/>
      <c r="E25" s="13"/>
      <c r="F25" s="14"/>
      <c r="G25" s="15"/>
      <c r="H25" s="14"/>
      <c r="I25" s="16"/>
    </row>
    <row r="26" spans="1:9" x14ac:dyDescent="0.25">
      <c r="A26" s="19">
        <v>37122</v>
      </c>
      <c r="B26" s="20" t="s">
        <v>34</v>
      </c>
      <c r="C26" s="17">
        <f>D26/1.21</f>
        <v>37066.115702479343</v>
      </c>
      <c r="D26" s="12">
        <v>44850</v>
      </c>
      <c r="E26" s="13">
        <f t="shared" ref="E26:E31" si="8">IF((C26*((21/100)+1))/24.5&lt;1.3,ROUND(((C26*((21/100)+1))/24.5),2),IF((C26*((21/100)+1))/24.5&lt;21.74,ROUND(((C26*((21/100)+1))/24.5),1),IF((C26*((21/100)+1))/24.5&lt;43.48,MROUND(((C26*((21/100)+1))/24.5),0.5),IF(VALUE(RIGHT(ROUND(((C26*((21/100)+1))/24.5),0),1))=1,ROUND(((C26*((21/100)+1))/24.5),0)-2,IF(VALUE(RIGHT(ROUND(((C26*((21/100)+1))/24.5),0),1))=2,ROUND(((C26*((21/100)+1))/24.5),0)-3,IF(VALUE(RIGHT(ROUND(((C26*((21/100)+1))/24.5),0),1))=3,ROUND(((C26*((21/100)+1))/24.5),0)+2,IF(VALUE(RIGHT(ROUND(((C26*((21/100)+1))/24.5),0),1))=4,ROUND(((C26*((21/100)+1))/24.5),0)+1,IF(VALUE(RIGHT(ROUND(((C26*((21/100)+1))/24.5),0),1))=5,ROUND(((C26*((21/100)+1))/24.5),0),IF(VALUE(RIGHT(ROUND(((C26*((21/100)+1))/24.5),0),1))=6,ROUND(((C26*((21/100)+1))/24.5),0)-1,IF(VALUE(RIGHT(ROUND(((C26*((21/100)+1))/24.5),0),1))=7,ROUND(((C26*((21/100)+1))/24.5),0)+1,IF(VALUE(RIGHT(ROUND(((C26*((21/100)+1))/24.5),0),1))=8,ROUND(((C26*((21/100)+1))/24.5),0),IF(VALUE(RIGHT(ROUND(((C26*((21/100)+1))/24.5),0),1))=9,ROUND(((C26*((21/100)+1))/24.5),0),ROUND(((C26*((21/100)+1))/24.5),0)-1))))))))))))</f>
        <v>1829</v>
      </c>
      <c r="F26" s="14" t="s">
        <v>10</v>
      </c>
      <c r="G26" s="15">
        <v>8590729039556</v>
      </c>
      <c r="H26" s="14"/>
      <c r="I26" s="16">
        <v>2</v>
      </c>
    </row>
    <row r="27" spans="1:9" x14ac:dyDescent="0.25">
      <c r="A27" s="19">
        <v>72970</v>
      </c>
      <c r="B27" s="20" t="s">
        <v>35</v>
      </c>
      <c r="C27" s="17">
        <f t="shared" ref="C27:C31" si="9">D27/1.21</f>
        <v>48173.553719008269</v>
      </c>
      <c r="D27" s="12">
        <v>58290</v>
      </c>
      <c r="E27" s="13">
        <f t="shared" si="8"/>
        <v>2379</v>
      </c>
      <c r="F27" s="14" t="s">
        <v>10</v>
      </c>
      <c r="G27" s="15">
        <v>8590729081234</v>
      </c>
      <c r="H27" s="14"/>
      <c r="I27" s="16">
        <v>2</v>
      </c>
    </row>
    <row r="28" spans="1:9" x14ac:dyDescent="0.25">
      <c r="A28" s="19">
        <v>37112</v>
      </c>
      <c r="B28" s="20" t="s">
        <v>36</v>
      </c>
      <c r="C28" s="17">
        <f t="shared" si="9"/>
        <v>37066.115702479343</v>
      </c>
      <c r="D28" s="12">
        <v>44850</v>
      </c>
      <c r="E28" s="13">
        <f t="shared" si="8"/>
        <v>1829</v>
      </c>
      <c r="F28" s="14" t="s">
        <v>10</v>
      </c>
      <c r="G28" s="15">
        <v>8590729039563</v>
      </c>
      <c r="H28" s="14"/>
      <c r="I28" s="16">
        <v>2</v>
      </c>
    </row>
    <row r="29" spans="1:9" x14ac:dyDescent="0.25">
      <c r="A29" s="19">
        <v>72971</v>
      </c>
      <c r="B29" s="20" t="s">
        <v>37</v>
      </c>
      <c r="C29" s="17">
        <f t="shared" si="9"/>
        <v>48173.553719008269</v>
      </c>
      <c r="D29" s="12">
        <v>58290</v>
      </c>
      <c r="E29" s="13">
        <f t="shared" si="8"/>
        <v>2379</v>
      </c>
      <c r="F29" s="14" t="s">
        <v>10</v>
      </c>
      <c r="G29" s="15">
        <v>8590729081241</v>
      </c>
      <c r="H29" s="14"/>
      <c r="I29" s="16">
        <v>2</v>
      </c>
    </row>
    <row r="30" spans="1:9" x14ac:dyDescent="0.25">
      <c r="A30" s="19">
        <v>37132</v>
      </c>
      <c r="B30" s="20" t="s">
        <v>38</v>
      </c>
      <c r="C30" s="17">
        <f t="shared" si="9"/>
        <v>37066.115702479343</v>
      </c>
      <c r="D30" s="12">
        <v>44850</v>
      </c>
      <c r="E30" s="13">
        <f t="shared" si="8"/>
        <v>1829</v>
      </c>
      <c r="F30" s="14" t="s">
        <v>10</v>
      </c>
      <c r="G30" s="15">
        <v>8590729039570</v>
      </c>
      <c r="H30" s="14"/>
      <c r="I30" s="16">
        <v>2</v>
      </c>
    </row>
    <row r="31" spans="1:9" x14ac:dyDescent="0.25">
      <c r="A31" s="19">
        <v>72972</v>
      </c>
      <c r="B31" s="20" t="s">
        <v>39</v>
      </c>
      <c r="C31" s="17">
        <f t="shared" si="9"/>
        <v>48173.553719008269</v>
      </c>
      <c r="D31" s="12">
        <v>58290</v>
      </c>
      <c r="E31" s="13">
        <f t="shared" si="8"/>
        <v>2379</v>
      </c>
      <c r="F31" s="14" t="s">
        <v>10</v>
      </c>
      <c r="G31" s="15">
        <v>8590729081258</v>
      </c>
      <c r="H31" s="14"/>
      <c r="I31" s="16">
        <v>2</v>
      </c>
    </row>
    <row r="32" spans="1:9" x14ac:dyDescent="0.25">
      <c r="A32" s="23" t="s">
        <v>12</v>
      </c>
      <c r="B32" s="24" t="s">
        <v>27</v>
      </c>
      <c r="C32" s="17"/>
      <c r="D32" s="12"/>
      <c r="E32" s="13"/>
      <c r="F32" s="14"/>
      <c r="G32" s="25"/>
      <c r="H32" s="14"/>
      <c r="I32" s="16"/>
    </row>
    <row r="33" spans="1:9" x14ac:dyDescent="0.25">
      <c r="A33" s="19">
        <v>85316</v>
      </c>
      <c r="B33" s="26" t="s">
        <v>40</v>
      </c>
      <c r="C33" s="17">
        <f>D33/1.21</f>
        <v>36107.438016528926</v>
      </c>
      <c r="D33" s="12">
        <v>43690</v>
      </c>
      <c r="E33" s="13">
        <f t="shared" ref="E33:E38" si="10">IF((C33*((21/100)+1))/24.5&lt;1.3,ROUND(((C33*((21/100)+1))/24.5),2),IF((C33*((21/100)+1))/24.5&lt;21.74,ROUND(((C33*((21/100)+1))/24.5),1),IF((C33*((21/100)+1))/24.5&lt;43.48,MROUND(((C33*((21/100)+1))/24.5),0.5),IF(VALUE(RIGHT(ROUND(((C33*((21/100)+1))/24.5),0),1))=1,ROUND(((C33*((21/100)+1))/24.5),0)-2,IF(VALUE(RIGHT(ROUND(((C33*((21/100)+1))/24.5),0),1))=2,ROUND(((C33*((21/100)+1))/24.5),0)-3,IF(VALUE(RIGHT(ROUND(((C33*((21/100)+1))/24.5),0),1))=3,ROUND(((C33*((21/100)+1))/24.5),0)+2,IF(VALUE(RIGHT(ROUND(((C33*((21/100)+1))/24.5),0),1))=4,ROUND(((C33*((21/100)+1))/24.5),0)+1,IF(VALUE(RIGHT(ROUND(((C33*((21/100)+1))/24.5),0),1))=5,ROUND(((C33*((21/100)+1))/24.5),0),IF(VALUE(RIGHT(ROUND(((C33*((21/100)+1))/24.5),0),1))=6,ROUND(((C33*((21/100)+1))/24.5),0)-1,IF(VALUE(RIGHT(ROUND(((C33*((21/100)+1))/24.5),0),1))=7,ROUND(((C33*((21/100)+1))/24.5),0)+1,IF(VALUE(RIGHT(ROUND(((C33*((21/100)+1))/24.5),0),1))=8,ROUND(((C33*((21/100)+1))/24.5),0),IF(VALUE(RIGHT(ROUND(((C33*((21/100)+1))/24.5),0),1))=9,ROUND(((C33*((21/100)+1))/24.5),0),ROUND(((C33*((21/100)+1))/24.5),0)-1))))))))))))</f>
        <v>1785</v>
      </c>
      <c r="F33" s="14" t="s">
        <v>10</v>
      </c>
      <c r="G33" s="27">
        <v>8590729022145</v>
      </c>
      <c r="H33" s="14"/>
      <c r="I33" s="16">
        <v>2</v>
      </c>
    </row>
    <row r="34" spans="1:9" x14ac:dyDescent="0.25">
      <c r="A34" s="28">
        <v>85326</v>
      </c>
      <c r="B34" s="26" t="s">
        <v>41</v>
      </c>
      <c r="C34" s="17">
        <f t="shared" ref="C34:C38" si="11">D34/1.21</f>
        <v>46933.884297520664</v>
      </c>
      <c r="D34" s="12">
        <v>56790</v>
      </c>
      <c r="E34" s="13">
        <f t="shared" si="10"/>
        <v>2318</v>
      </c>
      <c r="F34" s="14" t="s">
        <v>10</v>
      </c>
      <c r="G34" s="27">
        <v>8590729022152</v>
      </c>
      <c r="H34" s="14"/>
      <c r="I34" s="16">
        <v>2</v>
      </c>
    </row>
    <row r="35" spans="1:9" x14ac:dyDescent="0.25">
      <c r="A35" s="28">
        <v>85336</v>
      </c>
      <c r="B35" s="26" t="s">
        <v>42</v>
      </c>
      <c r="C35" s="17">
        <f t="shared" si="11"/>
        <v>36107.438016528926</v>
      </c>
      <c r="D35" s="12">
        <v>43690</v>
      </c>
      <c r="E35" s="13">
        <f t="shared" si="10"/>
        <v>1785</v>
      </c>
      <c r="F35" s="14" t="s">
        <v>10</v>
      </c>
      <c r="G35" s="27">
        <v>8590729022169</v>
      </c>
      <c r="H35" s="14"/>
      <c r="I35" s="16">
        <v>2</v>
      </c>
    </row>
    <row r="36" spans="1:9" x14ac:dyDescent="0.25">
      <c r="A36" s="28">
        <v>85346</v>
      </c>
      <c r="B36" s="26" t="s">
        <v>43</v>
      </c>
      <c r="C36" s="17">
        <f t="shared" si="11"/>
        <v>46933.884297520664</v>
      </c>
      <c r="D36" s="12">
        <v>56790</v>
      </c>
      <c r="E36" s="13">
        <f t="shared" si="10"/>
        <v>2318</v>
      </c>
      <c r="F36" s="14" t="s">
        <v>10</v>
      </c>
      <c r="G36" s="27">
        <v>8590729022176</v>
      </c>
      <c r="H36" s="14"/>
      <c r="I36" s="16">
        <v>2</v>
      </c>
    </row>
    <row r="37" spans="1:9" x14ac:dyDescent="0.25">
      <c r="A37" s="28">
        <v>85356</v>
      </c>
      <c r="B37" s="26" t="s">
        <v>44</v>
      </c>
      <c r="C37" s="17">
        <f t="shared" si="11"/>
        <v>36107.438016528926</v>
      </c>
      <c r="D37" s="12">
        <v>43690</v>
      </c>
      <c r="E37" s="13">
        <f t="shared" si="10"/>
        <v>1785</v>
      </c>
      <c r="F37" s="14" t="s">
        <v>10</v>
      </c>
      <c r="G37" s="27">
        <v>8590729022183</v>
      </c>
      <c r="H37" s="14"/>
      <c r="I37" s="16">
        <v>2</v>
      </c>
    </row>
    <row r="38" spans="1:9" x14ac:dyDescent="0.25">
      <c r="A38" s="28">
        <v>85366</v>
      </c>
      <c r="B38" s="26" t="s">
        <v>45</v>
      </c>
      <c r="C38" s="17">
        <f t="shared" si="11"/>
        <v>46933.884297520664</v>
      </c>
      <c r="D38" s="12">
        <v>56790</v>
      </c>
      <c r="E38" s="13">
        <f t="shared" si="10"/>
        <v>2318</v>
      </c>
      <c r="F38" s="14" t="s">
        <v>10</v>
      </c>
      <c r="G38" s="27">
        <v>8590729022190</v>
      </c>
      <c r="H38" s="14"/>
      <c r="I38" s="16">
        <v>2</v>
      </c>
    </row>
    <row r="39" spans="1:9" x14ac:dyDescent="0.25">
      <c r="A39" s="29" t="s">
        <v>12</v>
      </c>
      <c r="B39" s="30" t="s">
        <v>46</v>
      </c>
      <c r="C39" s="17"/>
      <c r="D39" s="18"/>
      <c r="E39" s="13"/>
      <c r="F39" s="14"/>
      <c r="G39" s="31"/>
      <c r="H39" s="14"/>
      <c r="I39" s="16"/>
    </row>
    <row r="40" spans="1:9" x14ac:dyDescent="0.25">
      <c r="A40" s="19">
        <v>10231</v>
      </c>
      <c r="B40" s="20" t="s">
        <v>47</v>
      </c>
      <c r="C40" s="17">
        <f>D40/1.21</f>
        <v>47512.396694214876</v>
      </c>
      <c r="D40" s="12">
        <v>57490</v>
      </c>
      <c r="E40" s="13">
        <f t="shared" ref="E40:E45" si="12">IF((C40*((21/100)+1))/24.5&lt;1.3,ROUND(((C40*((21/100)+1))/24.5),2),IF((C40*((21/100)+1))/24.5&lt;21.74,ROUND(((C40*((21/100)+1))/24.5),1),IF((C40*((21/100)+1))/24.5&lt;43.48,MROUND(((C40*((21/100)+1))/24.5),0.5),IF(VALUE(RIGHT(ROUND(((C40*((21/100)+1))/24.5),0),1))=1,ROUND(((C40*((21/100)+1))/24.5),0)-2,IF(VALUE(RIGHT(ROUND(((C40*((21/100)+1))/24.5),0),1))=2,ROUND(((C40*((21/100)+1))/24.5),0)-3,IF(VALUE(RIGHT(ROUND(((C40*((21/100)+1))/24.5),0),1))=3,ROUND(((C40*((21/100)+1))/24.5),0)+2,IF(VALUE(RIGHT(ROUND(((C40*((21/100)+1))/24.5),0),1))=4,ROUND(((C40*((21/100)+1))/24.5),0)+1,IF(VALUE(RIGHT(ROUND(((C40*((21/100)+1))/24.5),0),1))=5,ROUND(((C40*((21/100)+1))/24.5),0),IF(VALUE(RIGHT(ROUND(((C40*((21/100)+1))/24.5),0),1))=6,ROUND(((C40*((21/100)+1))/24.5),0)-1,IF(VALUE(RIGHT(ROUND(((C40*((21/100)+1))/24.5),0),1))=7,ROUND(((C40*((21/100)+1))/24.5),0)+1,IF(VALUE(RIGHT(ROUND(((C40*((21/100)+1))/24.5),0),1))=8,ROUND(((C40*((21/100)+1))/24.5),0),IF(VALUE(RIGHT(ROUND(((C40*((21/100)+1))/24.5),0),1))=9,ROUND(((C40*((21/100)+1))/24.5),0),ROUND(((C40*((21/100)+1))/24.5),0)-1))))))))))))</f>
        <v>2348</v>
      </c>
      <c r="F40" s="14" t="s">
        <v>10</v>
      </c>
      <c r="G40" s="15">
        <v>8590729006336</v>
      </c>
      <c r="H40" s="14"/>
      <c r="I40" s="16">
        <v>2</v>
      </c>
    </row>
    <row r="41" spans="1:9" x14ac:dyDescent="0.25">
      <c r="A41" s="19">
        <v>10251</v>
      </c>
      <c r="B41" s="20" t="s">
        <v>48</v>
      </c>
      <c r="C41" s="17">
        <f t="shared" ref="C41:C45" si="13">D41/1.21</f>
        <v>61727.272727272728</v>
      </c>
      <c r="D41" s="12">
        <v>74690</v>
      </c>
      <c r="E41" s="13">
        <f t="shared" si="12"/>
        <v>3049</v>
      </c>
      <c r="F41" s="14" t="s">
        <v>10</v>
      </c>
      <c r="G41" s="15">
        <v>8590729006350</v>
      </c>
      <c r="H41" s="14"/>
      <c r="I41" s="16">
        <v>2</v>
      </c>
    </row>
    <row r="42" spans="1:9" x14ac:dyDescent="0.25">
      <c r="A42" s="19">
        <v>10221</v>
      </c>
      <c r="B42" s="20" t="s">
        <v>49</v>
      </c>
      <c r="C42" s="17">
        <f t="shared" si="13"/>
        <v>47512.396694214876</v>
      </c>
      <c r="D42" s="12">
        <v>57490</v>
      </c>
      <c r="E42" s="13">
        <f t="shared" si="12"/>
        <v>2348</v>
      </c>
      <c r="F42" s="14" t="s">
        <v>10</v>
      </c>
      <c r="G42" s="15">
        <v>8590729006329</v>
      </c>
      <c r="H42" s="14"/>
      <c r="I42" s="16">
        <v>2</v>
      </c>
    </row>
    <row r="43" spans="1:9" x14ac:dyDescent="0.25">
      <c r="A43" s="19">
        <v>10261</v>
      </c>
      <c r="B43" s="20" t="s">
        <v>50</v>
      </c>
      <c r="C43" s="17">
        <f t="shared" si="13"/>
        <v>61727.272727272728</v>
      </c>
      <c r="D43" s="12">
        <v>74690</v>
      </c>
      <c r="E43" s="13">
        <f t="shared" si="12"/>
        <v>3049</v>
      </c>
      <c r="F43" s="14" t="s">
        <v>10</v>
      </c>
      <c r="G43" s="15">
        <v>8590729006367</v>
      </c>
      <c r="H43" s="14"/>
      <c r="I43" s="16">
        <v>2</v>
      </c>
    </row>
    <row r="44" spans="1:9" x14ac:dyDescent="0.25">
      <c r="A44" s="19">
        <v>10121</v>
      </c>
      <c r="B44" s="20" t="s">
        <v>51</v>
      </c>
      <c r="C44" s="17">
        <f t="shared" si="13"/>
        <v>47512.396694214876</v>
      </c>
      <c r="D44" s="12">
        <v>57490</v>
      </c>
      <c r="E44" s="13">
        <f t="shared" si="12"/>
        <v>2348</v>
      </c>
      <c r="F44" s="14" t="s">
        <v>10</v>
      </c>
      <c r="G44" s="15">
        <v>8590729006237</v>
      </c>
      <c r="H44" s="14"/>
      <c r="I44" s="16">
        <v>2</v>
      </c>
    </row>
    <row r="45" spans="1:9" x14ac:dyDescent="0.25">
      <c r="A45" s="19">
        <v>10271</v>
      </c>
      <c r="B45" s="20" t="s">
        <v>52</v>
      </c>
      <c r="C45" s="17">
        <f t="shared" si="13"/>
        <v>61727.272727272728</v>
      </c>
      <c r="D45" s="12">
        <v>74690</v>
      </c>
      <c r="E45" s="13">
        <f t="shared" si="12"/>
        <v>3049</v>
      </c>
      <c r="F45" s="14" t="s">
        <v>10</v>
      </c>
      <c r="G45" s="15">
        <v>8590729006374</v>
      </c>
      <c r="H45" s="14"/>
      <c r="I45" s="16">
        <v>2</v>
      </c>
    </row>
    <row r="46" spans="1:9" x14ac:dyDescent="0.25">
      <c r="A46" s="32"/>
      <c r="B46" s="33" t="s">
        <v>53</v>
      </c>
      <c r="C46" s="17"/>
      <c r="D46" s="12"/>
      <c r="E46" s="13"/>
      <c r="F46" s="14"/>
      <c r="G46" s="25"/>
      <c r="H46" s="14"/>
      <c r="I46" s="16"/>
    </row>
    <row r="47" spans="1:9" x14ac:dyDescent="0.25">
      <c r="A47" s="34">
        <v>94817</v>
      </c>
      <c r="B47" s="10" t="s">
        <v>54</v>
      </c>
      <c r="C47" s="17">
        <f>D47/1.21</f>
        <v>41809.917355371901</v>
      </c>
      <c r="D47" s="12">
        <v>50590</v>
      </c>
      <c r="E47" s="13">
        <f t="shared" ref="E47:E52" si="14">IF((C47*((21/100)+1))/24.5&lt;1.3,ROUND(((C47*((21/100)+1))/24.5),2),IF((C47*((21/100)+1))/24.5&lt;21.74,ROUND(((C47*((21/100)+1))/24.5),1),IF((C47*((21/100)+1))/24.5&lt;43.48,MROUND(((C47*((21/100)+1))/24.5),0.5),IF(VALUE(RIGHT(ROUND(((C47*((21/100)+1))/24.5),0),1))=1,ROUND(((C47*((21/100)+1))/24.5),0)-2,IF(VALUE(RIGHT(ROUND(((C47*((21/100)+1))/24.5),0),1))=2,ROUND(((C47*((21/100)+1))/24.5),0)-3,IF(VALUE(RIGHT(ROUND(((C47*((21/100)+1))/24.5),0),1))=3,ROUND(((C47*((21/100)+1))/24.5),0)+2,IF(VALUE(RIGHT(ROUND(((C47*((21/100)+1))/24.5),0),1))=4,ROUND(((C47*((21/100)+1))/24.5),0)+1,IF(VALUE(RIGHT(ROUND(((C47*((21/100)+1))/24.5),0),1))=5,ROUND(((C47*((21/100)+1))/24.5),0),IF(VALUE(RIGHT(ROUND(((C47*((21/100)+1))/24.5),0),1))=6,ROUND(((C47*((21/100)+1))/24.5),0)-1,IF(VALUE(RIGHT(ROUND(((C47*((21/100)+1))/24.5),0),1))=7,ROUND(((C47*((21/100)+1))/24.5),0)+1,IF(VALUE(RIGHT(ROUND(((C47*((21/100)+1))/24.5),0),1))=8,ROUND(((C47*((21/100)+1))/24.5),0),IF(VALUE(RIGHT(ROUND(((C47*((21/100)+1))/24.5),0),1))=9,ROUND(((C47*((21/100)+1))/24.5),0),ROUND(((C47*((21/100)+1))/24.5),0)-1))))))))))))</f>
        <v>2065</v>
      </c>
      <c r="F47" s="14" t="s">
        <v>10</v>
      </c>
      <c r="G47" s="35">
        <v>8590729003229</v>
      </c>
      <c r="H47" s="14"/>
      <c r="I47" s="16">
        <v>2</v>
      </c>
    </row>
    <row r="48" spans="1:9" x14ac:dyDescent="0.25">
      <c r="A48" s="34">
        <v>94827</v>
      </c>
      <c r="B48" s="10" t="s">
        <v>55</v>
      </c>
      <c r="C48" s="17">
        <f t="shared" ref="C48:C52" si="15">D48/1.21</f>
        <v>54338.842975206615</v>
      </c>
      <c r="D48" s="12">
        <v>65750</v>
      </c>
      <c r="E48" s="13">
        <f t="shared" si="14"/>
        <v>2685</v>
      </c>
      <c r="F48" s="14" t="s">
        <v>10</v>
      </c>
      <c r="G48" s="35">
        <v>8590729003236</v>
      </c>
      <c r="H48" s="14"/>
      <c r="I48" s="16">
        <v>2</v>
      </c>
    </row>
    <row r="49" spans="1:9" x14ac:dyDescent="0.25">
      <c r="A49" s="34">
        <v>94837</v>
      </c>
      <c r="B49" s="10" t="s">
        <v>56</v>
      </c>
      <c r="C49" s="17">
        <f t="shared" si="15"/>
        <v>41809.917355371901</v>
      </c>
      <c r="D49" s="12">
        <v>50590</v>
      </c>
      <c r="E49" s="13">
        <f t="shared" si="14"/>
        <v>2065</v>
      </c>
      <c r="F49" s="14" t="s">
        <v>10</v>
      </c>
      <c r="G49" s="35">
        <v>8590729003243</v>
      </c>
      <c r="H49" s="14"/>
      <c r="I49" s="16">
        <v>2</v>
      </c>
    </row>
    <row r="50" spans="1:9" x14ac:dyDescent="0.25">
      <c r="A50" s="34">
        <v>94847</v>
      </c>
      <c r="B50" s="10" t="s">
        <v>57</v>
      </c>
      <c r="C50" s="17">
        <f t="shared" si="15"/>
        <v>54338.842975206615</v>
      </c>
      <c r="D50" s="12">
        <v>65750</v>
      </c>
      <c r="E50" s="13">
        <f t="shared" si="14"/>
        <v>2685</v>
      </c>
      <c r="F50" s="14" t="s">
        <v>10</v>
      </c>
      <c r="G50" s="35">
        <v>8590729003250</v>
      </c>
      <c r="H50" s="14"/>
      <c r="I50" s="16">
        <v>2</v>
      </c>
    </row>
    <row r="51" spans="1:9" x14ac:dyDescent="0.25">
      <c r="A51" s="34">
        <v>94857</v>
      </c>
      <c r="B51" s="10" t="s">
        <v>58</v>
      </c>
      <c r="C51" s="17">
        <f t="shared" si="15"/>
        <v>41809.917355371901</v>
      </c>
      <c r="D51" s="12">
        <v>50590</v>
      </c>
      <c r="E51" s="13">
        <f t="shared" si="14"/>
        <v>2065</v>
      </c>
      <c r="F51" s="14" t="s">
        <v>10</v>
      </c>
      <c r="G51" s="35">
        <v>8590729003267</v>
      </c>
      <c r="H51" s="14"/>
      <c r="I51" s="16">
        <v>2</v>
      </c>
    </row>
    <row r="52" spans="1:9" x14ac:dyDescent="0.25">
      <c r="A52" s="34">
        <v>94867</v>
      </c>
      <c r="B52" s="10" t="s">
        <v>59</v>
      </c>
      <c r="C52" s="17">
        <f t="shared" si="15"/>
        <v>54338.842975206615</v>
      </c>
      <c r="D52" s="12">
        <v>65750</v>
      </c>
      <c r="E52" s="13">
        <f t="shared" si="14"/>
        <v>2685</v>
      </c>
      <c r="F52" s="14" t="s">
        <v>10</v>
      </c>
      <c r="G52" s="35">
        <v>8590729003274</v>
      </c>
      <c r="H52" s="14"/>
      <c r="I52" s="16">
        <v>2</v>
      </c>
    </row>
  </sheetData>
  <conditionalFormatting sqref="G1">
    <cfRule type="duplicateValues" dxfId="28" priority="33"/>
  </conditionalFormatting>
  <conditionalFormatting sqref="G31:G38 G29 G27 G24 G22 G20 G17 G15 G13 G10 G8 G6">
    <cfRule type="duplicateValues" dxfId="27" priority="30"/>
  </conditionalFormatting>
  <conditionalFormatting sqref="G4">
    <cfRule type="duplicateValues" dxfId="26" priority="29"/>
  </conditionalFormatting>
  <conditionalFormatting sqref="G4">
    <cfRule type="duplicateValues" dxfId="25" priority="28"/>
  </conditionalFormatting>
  <conditionalFormatting sqref="G4">
    <cfRule type="duplicateValues" dxfId="24" priority="27"/>
  </conditionalFormatting>
  <conditionalFormatting sqref="G11">
    <cfRule type="duplicateValues" dxfId="23" priority="26"/>
  </conditionalFormatting>
  <conditionalFormatting sqref="G11">
    <cfRule type="duplicateValues" dxfId="22" priority="25"/>
  </conditionalFormatting>
  <conditionalFormatting sqref="G11">
    <cfRule type="duplicateValues" dxfId="21" priority="24"/>
  </conditionalFormatting>
  <conditionalFormatting sqref="G18">
    <cfRule type="duplicateValues" dxfId="20" priority="20"/>
  </conditionalFormatting>
  <conditionalFormatting sqref="G18">
    <cfRule type="duplicateValues" dxfId="19" priority="19"/>
  </conditionalFormatting>
  <conditionalFormatting sqref="G18">
    <cfRule type="duplicateValues" dxfId="18" priority="18"/>
  </conditionalFormatting>
  <conditionalFormatting sqref="G25">
    <cfRule type="duplicateValues" dxfId="17" priority="17"/>
  </conditionalFormatting>
  <conditionalFormatting sqref="G25">
    <cfRule type="duplicateValues" dxfId="16" priority="16"/>
  </conditionalFormatting>
  <conditionalFormatting sqref="G25">
    <cfRule type="duplicateValues" dxfId="15" priority="15"/>
  </conditionalFormatting>
  <conditionalFormatting sqref="G31:G38 G29 G27">
    <cfRule type="duplicateValues" dxfId="14" priority="14"/>
  </conditionalFormatting>
  <conditionalFormatting sqref="G44">
    <cfRule type="duplicateValues" dxfId="13" priority="12"/>
  </conditionalFormatting>
  <conditionalFormatting sqref="G44">
    <cfRule type="duplicateValues" dxfId="12" priority="13"/>
  </conditionalFormatting>
  <conditionalFormatting sqref="G40 G42">
    <cfRule type="duplicateValues" dxfId="11" priority="10"/>
  </conditionalFormatting>
  <conditionalFormatting sqref="G40">
    <cfRule type="duplicateValues" dxfId="10" priority="11"/>
  </conditionalFormatting>
  <conditionalFormatting sqref="G43">
    <cfRule type="duplicateValues" dxfId="9" priority="8"/>
  </conditionalFormatting>
  <conditionalFormatting sqref="G43">
    <cfRule type="duplicateValues" dxfId="8" priority="9"/>
  </conditionalFormatting>
  <conditionalFormatting sqref="G41">
    <cfRule type="duplicateValues" dxfId="7" priority="6"/>
  </conditionalFormatting>
  <conditionalFormatting sqref="G41">
    <cfRule type="duplicateValues" dxfId="6" priority="7"/>
  </conditionalFormatting>
  <conditionalFormatting sqref="G39">
    <cfRule type="duplicateValues" dxfId="5" priority="5"/>
  </conditionalFormatting>
  <conditionalFormatting sqref="G39">
    <cfRule type="duplicateValues" dxfId="4" priority="4"/>
  </conditionalFormatting>
  <conditionalFormatting sqref="G39">
    <cfRule type="duplicateValues" dxfId="3" priority="3"/>
  </conditionalFormatting>
  <conditionalFormatting sqref="G28 G30 G26 G23 G9 G12 G14 G16 G19 G21 G7 G5">
    <cfRule type="duplicateValues" dxfId="2" priority="31"/>
  </conditionalFormatting>
  <conditionalFormatting sqref="G2:G3">
    <cfRule type="duplicateValues" dxfId="1" priority="1"/>
  </conditionalFormatting>
  <conditionalFormatting sqref="G45:G52">
    <cfRule type="duplicateValues" dxfId="0" priority="3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Grossu Andrej - UBC</dc:creator>
  <cp:lastModifiedBy>Grossu Andrej - UBC</cp:lastModifiedBy>
  <dcterms:created xsi:type="dcterms:W3CDTF">2024-01-03T08:06:16Z</dcterms:created>
  <dcterms:modified xsi:type="dcterms:W3CDTF">2024-01-03T08:09:30Z</dcterms:modified>
</cp:coreProperties>
</file>